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User\Desktop\Ю.А\ПЛАН ПФХД\План ФХД на 2025 год\План ФХД на 01.01.2025\"/>
    </mc:Choice>
  </mc:AlternateContent>
  <xr:revisionPtr revIDLastSave="0" documentId="13_ncr:1_{627B04CF-4A91-4712-8B80-90F81926486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D15" i="1" l="1"/>
  <c r="D13" i="1"/>
  <c r="G15" i="1" l="1"/>
  <c r="G13" i="1"/>
  <c r="C16" i="1" l="1"/>
  <c r="F14" i="1" l="1"/>
  <c r="E14" i="1"/>
  <c r="J15" i="1" l="1"/>
  <c r="I15" i="1"/>
  <c r="D16" i="1"/>
  <c r="G16" i="1"/>
  <c r="H16" i="1"/>
  <c r="F15" i="1" l="1"/>
  <c r="E15" i="1"/>
  <c r="J13" i="1"/>
  <c r="I13" i="1"/>
  <c r="F13" i="1"/>
  <c r="E13" i="1"/>
  <c r="J14" i="1" l="1"/>
  <c r="J16" i="1" s="1"/>
  <c r="I14" i="1"/>
  <c r="I16" i="1" s="1"/>
  <c r="F16" i="1"/>
  <c r="E16" i="1"/>
</calcChain>
</file>

<file path=xl/sharedStrings.xml><?xml version="1.0" encoding="utf-8"?>
<sst xmlns="http://schemas.openxmlformats.org/spreadsheetml/2006/main" count="24" uniqueCount="19">
  <si>
    <t>Плановые объемы медицинской помощи и объемы финансирования учреждения здравоохранения</t>
  </si>
  <si>
    <t>Таблица № 32</t>
  </si>
  <si>
    <t>Наименование показателя</t>
  </si>
  <si>
    <t>Ед.изм.</t>
  </si>
  <si>
    <t>Объемы медицинской помощи</t>
  </si>
  <si>
    <t>Объем финансовых средств, тыс. рублей</t>
  </si>
  <si>
    <t>отклонение</t>
  </si>
  <si>
    <t>в натуральных показателях</t>
  </si>
  <si>
    <t>в процентах</t>
  </si>
  <si>
    <t>в тыс. рублей</t>
  </si>
  <si>
    <t>Бюджетные технологии, всего:</t>
  </si>
  <si>
    <t>работа</t>
  </si>
  <si>
    <t>Реализация дополнительных
профессиональных программ
профессиональной переподготовки и повышения квалификации</t>
  </si>
  <si>
    <t>чел/час</t>
  </si>
  <si>
    <t>Количество научно-исследовательских работ</t>
  </si>
  <si>
    <t>Итого бюджет</t>
  </si>
  <si>
    <t>Прочие услуги в здравоохранении</t>
  </si>
  <si>
    <t>план 2024 года</t>
  </si>
  <si>
    <t>план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</si>
</sst>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10"/>
      <name val="Arial"/>
    </font>
    <font>
      <sz val="6"/>
      <name val="Arial"/>
      <charset val="204"/>
    </font>
    <font>
      <sz val="11"/>
      <name val="Times New Roman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19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3" fillId="0" borderId="4" xfId="0" applyNumberFormat="1" applyFont="1" applyFill="1" applyBorder="1" applyAlignment="1" applyProtection="1">
      <alignment horizontal="left" vertical="top" wrapText="1"/>
    </xf>
    <xf numFmtId="0" fontId="1" fillId="0" borderId="4" xfId="0" applyNumberFormat="1" applyFont="1" applyFill="1" applyBorder="1" applyAlignment="1" applyProtection="1">
      <alignment horizontal="left" vertical="top"/>
    </xf>
    <xf numFmtId="0" fontId="4" fillId="0" borderId="4" xfId="0" applyNumberFormat="1" applyFont="1" applyFill="1" applyBorder="1" applyAlignment="1" applyProtection="1">
      <alignment horizontal="left" vertical="top"/>
    </xf>
    <xf numFmtId="0" fontId="4" fillId="0" borderId="4" xfId="0" applyNumberFormat="1" applyFont="1" applyFill="1" applyBorder="1" applyAlignment="1" applyProtection="1">
      <alignment horizontal="left" vertical="top" wrapText="1"/>
    </xf>
    <xf numFmtId="0" fontId="5" fillId="0" borderId="4" xfId="0" applyNumberFormat="1" applyFont="1" applyFill="1" applyBorder="1" applyAlignment="1" applyProtection="1">
      <alignment horizontal="left" vertical="top"/>
    </xf>
    <xf numFmtId="0" fontId="5" fillId="0" borderId="4" xfId="0" applyNumberFormat="1" applyFont="1" applyFill="1" applyBorder="1" applyAlignment="1" applyProtection="1">
      <alignment horizontal="left" vertical="top" wrapText="1"/>
    </xf>
    <xf numFmtId="4" fontId="1" fillId="0" borderId="4" xfId="0" applyNumberFormat="1" applyFont="1" applyFill="1" applyBorder="1" applyAlignment="1" applyProtection="1">
      <alignment horizontal="center" vertical="top"/>
    </xf>
    <xf numFmtId="0" fontId="7" fillId="0" borderId="4" xfId="0" applyNumberFormat="1" applyFont="1" applyFill="1" applyBorder="1" applyAlignment="1" applyProtection="1">
      <alignment horizontal="left" vertical="top"/>
    </xf>
    <xf numFmtId="0" fontId="8" fillId="0" borderId="4" xfId="0" applyNumberFormat="1" applyFont="1" applyFill="1" applyBorder="1" applyAlignment="1" applyProtection="1">
      <alignment horizontal="left" vertical="top"/>
    </xf>
    <xf numFmtId="4" fontId="8" fillId="0" borderId="4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/>
    </xf>
    <xf numFmtId="0" fontId="3" fillId="0" borderId="4" xfId="0" applyNumberFormat="1" applyFont="1" applyFill="1" applyBorder="1" applyAlignment="1" applyProtection="1">
      <alignment horizontal="left" vertical="top"/>
    </xf>
    <xf numFmtId="0" fontId="3" fillId="0" borderId="4" xfId="0" applyNumberFormat="1" applyFont="1" applyFill="1" applyBorder="1" applyAlignment="1" applyProtection="1">
      <alignment horizontal="left" vertical="top" wrapText="1"/>
    </xf>
    <xf numFmtId="0" fontId="3" fillId="0" borderId="1" xfId="0" applyNumberFormat="1" applyFont="1" applyFill="1" applyBorder="1" applyAlignment="1" applyProtection="1">
      <alignment horizontal="left" vertical="top"/>
    </xf>
    <xf numFmtId="0" fontId="3" fillId="0" borderId="2" xfId="0" applyNumberFormat="1" applyFont="1" applyFill="1" applyBorder="1" applyAlignment="1" applyProtection="1">
      <alignment horizontal="left" vertical="top"/>
    </xf>
    <xf numFmtId="0" fontId="3" fillId="0" borderId="3" xfId="0" applyNumberFormat="1" applyFont="1" applyFill="1" applyBorder="1" applyAlignment="1" applyProtection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6"/>
  <sheetViews>
    <sheetView tabSelected="1" view="pageBreakPreview" zoomScaleNormal="100" zoomScaleSheetLayoutView="100" workbookViewId="0">
      <selection activeCell="D16" sqref="D16"/>
    </sheetView>
  </sheetViews>
  <sheetFormatPr defaultRowHeight="12.75" x14ac:dyDescent="0.2"/>
  <cols>
    <col min="1" max="1" width="41.5703125" customWidth="1"/>
    <col min="2" max="2" width="9.5703125" customWidth="1"/>
    <col min="3" max="3" width="11.140625" customWidth="1"/>
    <col min="4" max="4" width="10.85546875" customWidth="1"/>
    <col min="5" max="5" width="13.5703125" customWidth="1"/>
    <col min="6" max="6" width="12.85546875" customWidth="1"/>
    <col min="7" max="7" width="17.42578125" customWidth="1"/>
    <col min="8" max="8" width="13.5703125" customWidth="1"/>
    <col min="9" max="9" width="16.28515625" customWidth="1"/>
    <col min="10" max="10" width="12.85546875" customWidth="1"/>
  </cols>
  <sheetData>
    <row r="1" spans="1:10" x14ac:dyDescent="0.2">
      <c r="A1" s="1"/>
    </row>
    <row r="3" spans="1:10" ht="15" x14ac:dyDescent="0.2">
      <c r="A3" s="2"/>
    </row>
    <row r="5" spans="1:10" ht="15.75" x14ac:dyDescent="0.2">
      <c r="A5" s="13" t="s">
        <v>0</v>
      </c>
      <c r="B5" s="13"/>
      <c r="C5" s="13"/>
      <c r="D5" s="13"/>
      <c r="E5" s="13"/>
      <c r="F5" s="13"/>
      <c r="G5" s="13"/>
      <c r="H5" s="13"/>
      <c r="I5" s="13"/>
      <c r="J5" s="13"/>
    </row>
    <row r="7" spans="1:10" ht="15" x14ac:dyDescent="0.2">
      <c r="A7" s="2"/>
      <c r="J7" t="s">
        <v>1</v>
      </c>
    </row>
    <row r="9" spans="1:10" ht="15" x14ac:dyDescent="0.2">
      <c r="A9" s="16" t="s">
        <v>2</v>
      </c>
      <c r="B9" s="14" t="s">
        <v>3</v>
      </c>
      <c r="C9" s="14" t="s">
        <v>4</v>
      </c>
      <c r="D9" s="14"/>
      <c r="E9" s="14"/>
      <c r="F9" s="14"/>
      <c r="G9" s="14" t="s">
        <v>5</v>
      </c>
      <c r="H9" s="14"/>
      <c r="I9" s="14"/>
      <c r="J9" s="14"/>
    </row>
    <row r="10" spans="1:10" ht="15" x14ac:dyDescent="0.2">
      <c r="A10" s="17"/>
      <c r="B10" s="14"/>
      <c r="C10" s="15" t="s">
        <v>17</v>
      </c>
      <c r="D10" s="15" t="s">
        <v>18</v>
      </c>
      <c r="E10" s="14" t="s">
        <v>6</v>
      </c>
      <c r="F10" s="14"/>
      <c r="G10" s="15" t="s">
        <v>17</v>
      </c>
      <c r="H10" s="15" t="s">
        <v>18</v>
      </c>
      <c r="I10" s="14" t="s">
        <v>6</v>
      </c>
      <c r="J10" s="14"/>
    </row>
    <row r="11" spans="1:10" ht="45" x14ac:dyDescent="0.2">
      <c r="A11" s="18"/>
      <c r="B11" s="14"/>
      <c r="C11" s="15"/>
      <c r="D11" s="15"/>
      <c r="E11" s="3" t="s">
        <v>7</v>
      </c>
      <c r="F11" s="3" t="s">
        <v>8</v>
      </c>
      <c r="G11" s="15"/>
      <c r="H11" s="15"/>
      <c r="I11" s="3" t="s">
        <v>9</v>
      </c>
      <c r="J11" s="3" t="s">
        <v>8</v>
      </c>
    </row>
    <row r="12" spans="1:10" ht="15" x14ac:dyDescent="0.2">
      <c r="A12" s="5" t="s">
        <v>10</v>
      </c>
      <c r="B12" s="4"/>
      <c r="C12" s="4"/>
      <c r="D12" s="4"/>
      <c r="E12" s="4"/>
      <c r="F12" s="4"/>
      <c r="G12" s="4"/>
      <c r="H12" s="4"/>
      <c r="I12" s="4"/>
      <c r="J12" s="4"/>
    </row>
    <row r="13" spans="1:10" ht="60" x14ac:dyDescent="0.2">
      <c r="A13" s="6" t="s">
        <v>12</v>
      </c>
      <c r="B13" s="7" t="s">
        <v>13</v>
      </c>
      <c r="C13" s="9">
        <v>96480</v>
      </c>
      <c r="D13" s="9">
        <f>2820+11664+50400+42840</f>
        <v>107724</v>
      </c>
      <c r="E13" s="9">
        <f>D13-C13</f>
        <v>11244</v>
      </c>
      <c r="F13" s="9">
        <f>D13/C13*100</f>
        <v>111.65422885572139</v>
      </c>
      <c r="G13" s="9">
        <f>11030783+3504816+10240634+544190</f>
        <v>25320423</v>
      </c>
      <c r="H13" s="9">
        <v>39722707</v>
      </c>
      <c r="I13" s="9">
        <f>H13-G13</f>
        <v>14402284</v>
      </c>
      <c r="J13" s="9">
        <f>ROUND(H13/G13*100,1)</f>
        <v>156.9</v>
      </c>
    </row>
    <row r="14" spans="1:10" ht="14.25" customHeight="1" x14ac:dyDescent="0.2">
      <c r="A14" s="8" t="s">
        <v>14</v>
      </c>
      <c r="B14" s="7" t="s">
        <v>11</v>
      </c>
      <c r="C14" s="9">
        <v>6</v>
      </c>
      <c r="D14" s="9">
        <v>6</v>
      </c>
      <c r="E14" s="9">
        <f t="shared" ref="E14:E15" si="0">D14-C14</f>
        <v>0</v>
      </c>
      <c r="F14" s="9">
        <f t="shared" ref="F14:F15" si="1">D14/C14*100</f>
        <v>100</v>
      </c>
      <c r="G14" s="9">
        <v>7979881</v>
      </c>
      <c r="H14" s="9">
        <v>8070064</v>
      </c>
      <c r="I14" s="9">
        <f>H14-G14</f>
        <v>90183</v>
      </c>
      <c r="J14" s="9">
        <f>ROUND(H14/G14*100,1)</f>
        <v>101.1</v>
      </c>
    </row>
    <row r="15" spans="1:10" ht="12" customHeight="1" x14ac:dyDescent="0.2">
      <c r="A15" s="8" t="s">
        <v>16</v>
      </c>
      <c r="B15" s="7" t="s">
        <v>11</v>
      </c>
      <c r="C15" s="9">
        <v>4715</v>
      </c>
      <c r="D15" s="9">
        <f>750+313+4246</f>
        <v>5309</v>
      </c>
      <c r="E15" s="9">
        <f t="shared" si="0"/>
        <v>594</v>
      </c>
      <c r="F15" s="9">
        <f t="shared" si="1"/>
        <v>112.59809119830328</v>
      </c>
      <c r="G15" s="9">
        <f>16095539+103690906+5029229</f>
        <v>124815674</v>
      </c>
      <c r="H15" s="9">
        <v>143022202</v>
      </c>
      <c r="I15" s="9">
        <f>H15-G15</f>
        <v>18206528</v>
      </c>
      <c r="J15" s="9">
        <f>ROUND(H15/G15*100,1)</f>
        <v>114.6</v>
      </c>
    </row>
    <row r="16" spans="1:10" ht="14.25" x14ac:dyDescent="0.2">
      <c r="A16" s="10" t="s">
        <v>15</v>
      </c>
      <c r="B16" s="11"/>
      <c r="C16" s="12">
        <f t="shared" ref="C16" si="2">C13+C14+C15</f>
        <v>101201</v>
      </c>
      <c r="D16" s="12">
        <f t="shared" ref="D16:G16" si="3">D13+D14+D15</f>
        <v>113039</v>
      </c>
      <c r="E16" s="12">
        <f>E13+E14+E15</f>
        <v>11838</v>
      </c>
      <c r="F16" s="12">
        <f t="shared" si="3"/>
        <v>324.25232005402466</v>
      </c>
      <c r="G16" s="12">
        <f t="shared" si="3"/>
        <v>158115978</v>
      </c>
      <c r="H16" s="12">
        <f>H13+H14+H15</f>
        <v>190814973</v>
      </c>
      <c r="I16" s="12">
        <f t="shared" ref="I16" si="4">I13+I14+I15</f>
        <v>32698995</v>
      </c>
      <c r="J16" s="12">
        <f t="shared" ref="J16" si="5">J13+J14+J15</f>
        <v>372.6</v>
      </c>
    </row>
  </sheetData>
  <mergeCells count="11">
    <mergeCell ref="A5:J5"/>
    <mergeCell ref="G9:J9"/>
    <mergeCell ref="G10:G11"/>
    <mergeCell ref="H10:H11"/>
    <mergeCell ref="I10:J10"/>
    <mergeCell ref="A9:A11"/>
    <mergeCell ref="B9:B11"/>
    <mergeCell ref="C9:F9"/>
    <mergeCell ref="C10:C11"/>
    <mergeCell ref="D10:D11"/>
    <mergeCell ref="E10:F10"/>
  </mergeCells>
  <pageMargins left="0.74803149606299213" right="0.74803149606299213" top="0.98425196850393704" bottom="0.98425196850393704" header="0.51181102362204722" footer="0.51181102362204722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Бухгалтерия</dc:creator>
  <cp:keywords/>
  <dc:description/>
  <cp:lastModifiedBy>User</cp:lastModifiedBy>
  <cp:lastPrinted>2025-01-13T05:23:46Z</cp:lastPrinted>
  <dcterms:created xsi:type="dcterms:W3CDTF">2021-01-20T06:55:11Z</dcterms:created>
  <dcterms:modified xsi:type="dcterms:W3CDTF">2025-01-13T05:27:12Z</dcterms:modified>
  <cp:category/>
</cp:coreProperties>
</file>